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ADD792F0-0288-4A3A-BA95-9F25DEDAF0D0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nx." sheetId="1" r:id="rId1"/>
  </sheets>
  <definedNames>
    <definedName name="_xlnm._FilterDatabase" localSheetId="0" hidden="1">Annx.!$A$7:$S$37</definedName>
    <definedName name="_xlnm.Print_Area" localSheetId="0">Annx.!$A$1:$S$37</definedName>
    <definedName name="_xlnm.Print_Area">Annx.!$A$1:$S$37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D36" i="1"/>
  <c r="G36" i="1"/>
  <c r="L12" i="1"/>
  <c r="M12" i="1" s="1"/>
  <c r="L8" i="1" l="1"/>
  <c r="N36" i="1" l="1"/>
  <c r="K36" i="1" l="1"/>
  <c r="L9" i="1" l="1"/>
  <c r="L10" i="1"/>
  <c r="L11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J36" i="1"/>
  <c r="L36" i="1" l="1"/>
  <c r="F36" i="1" l="1"/>
  <c r="F37" i="1" s="1"/>
  <c r="M8" i="1"/>
  <c r="M9" i="1"/>
  <c r="M27" i="1"/>
  <c r="M32" i="1" l="1"/>
  <c r="M29" i="1"/>
  <c r="M28" i="1"/>
  <c r="M20" i="1"/>
  <c r="M19" i="1"/>
  <c r="M18" i="1"/>
  <c r="M13" i="1"/>
  <c r="M35" i="1"/>
  <c r="M34" i="1"/>
  <c r="M33" i="1"/>
  <c r="M31" i="1"/>
  <c r="M30" i="1"/>
  <c r="M26" i="1"/>
  <c r="M25" i="1"/>
  <c r="M24" i="1"/>
  <c r="M23" i="1"/>
  <c r="M22" i="1"/>
  <c r="M21" i="1"/>
  <c r="M17" i="1"/>
  <c r="M16" i="1"/>
  <c r="M15" i="1"/>
  <c r="M14" i="1"/>
  <c r="M11" i="1"/>
  <c r="M10" i="1"/>
  <c r="H36" i="1"/>
  <c r="R36" i="1"/>
  <c r="Q36" i="1"/>
  <c r="P36" i="1"/>
  <c r="O36" i="1"/>
  <c r="I36" i="1"/>
  <c r="S36" i="1"/>
  <c r="J37" i="1" l="1"/>
  <c r="K37" i="1"/>
  <c r="S37" i="1"/>
  <c r="Q37" i="1"/>
  <c r="M36" i="1"/>
  <c r="N37" i="1"/>
  <c r="I37" i="1"/>
  <c r="O37" i="1"/>
  <c r="P37" i="1"/>
  <c r="R37" i="1"/>
  <c r="L37" i="1" l="1"/>
</calcChain>
</file>

<file path=xl/sharedStrings.xml><?xml version="1.0" encoding="utf-8"?>
<sst xmlns="http://schemas.openxmlformats.org/spreadsheetml/2006/main" count="85" uniqueCount="61">
  <si>
    <t>District</t>
  </si>
  <si>
    <t>AHMEDABAD</t>
  </si>
  <si>
    <t>ANAND</t>
  </si>
  <si>
    <t>BANASKANTHA</t>
  </si>
  <si>
    <t>BHARUCH</t>
  </si>
  <si>
    <t>BHAVNAGAR</t>
  </si>
  <si>
    <t>DAHOD</t>
  </si>
  <si>
    <t>DANG</t>
  </si>
  <si>
    <t>GANDHINAGAR</t>
  </si>
  <si>
    <t>JAMNAGAR</t>
  </si>
  <si>
    <t>JUNAGADH</t>
  </si>
  <si>
    <t>KHEDA</t>
  </si>
  <si>
    <t>KUTCH</t>
  </si>
  <si>
    <t>MEHSANA</t>
  </si>
  <si>
    <t>NARMADA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</si>
  <si>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</si>
  <si>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</si>
  <si>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</si>
  <si>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</si>
  <si>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</si>
  <si>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</si>
  <si>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</si>
  <si>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</si>
  <si>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VADODARA</t>
  </si>
  <si>
    <t>VALSAD</t>
  </si>
  <si>
    <t>TAPI</t>
  </si>
  <si>
    <t xml:space="preserve">T O T A L </t>
  </si>
  <si>
    <t xml:space="preserve"> % Achievement to total Beneficieries</t>
  </si>
  <si>
    <t>Cumulative no. of training programmes since inception</t>
  </si>
  <si>
    <t xml:space="preserve">Cumulative no. of beneficiaries trained </t>
  </si>
  <si>
    <t xml:space="preserve">Cumulative no. of beneficiaries settled, </t>
  </si>
  <si>
    <t>through Bank finance</t>
  </si>
  <si>
    <t>through own sources</t>
  </si>
  <si>
    <t>Total</t>
  </si>
  <si>
    <t>SC</t>
  </si>
  <si>
    <t>ST</t>
  </si>
  <si>
    <t>OBC</t>
  </si>
  <si>
    <t>Women</t>
  </si>
  <si>
    <t>Minorities</t>
  </si>
  <si>
    <t>Others</t>
  </si>
  <si>
    <t>CHHOTAUDEPUR</t>
  </si>
  <si>
    <t>AMRELI</t>
  </si>
  <si>
    <t>MAHISAGAR</t>
  </si>
  <si>
    <t>SBI</t>
  </si>
  <si>
    <t>BOB</t>
  </si>
  <si>
    <t>Syndicate</t>
  </si>
  <si>
    <t>No. of training programmes conducted during the current year</t>
  </si>
  <si>
    <t>No. of beneficiaries trained during the current year</t>
  </si>
  <si>
    <t>Name of Lead Bank</t>
  </si>
  <si>
    <t>Dena Bank</t>
  </si>
  <si>
    <t>Sr.</t>
  </si>
  <si>
    <t>through wage employment</t>
  </si>
  <si>
    <t>Category of trainees (Out of column No.7)</t>
  </si>
  <si>
    <t>Target for no of Candidates to be Trained 2025-26</t>
  </si>
  <si>
    <t>RSETIs : Details of Training imparted and Settlement Ratio 31.10.2025</t>
  </si>
  <si>
    <t>% of Settlement Ratio            (11 / 7 %)</t>
  </si>
  <si>
    <t>During year</t>
  </si>
  <si>
    <t>All 28 RSETIs/RUDSET of the Gujarat state graded AA during Four consicutive years i.e. 2020-21, 2021-22, 2022-23, 2023-24 and 2024-25</t>
  </si>
  <si>
    <t>Cumulative</t>
  </si>
  <si>
    <t>Annexure - K</t>
  </si>
  <si>
    <t>Source: RSETI MIS 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</si>
</sst>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25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22"/>
      <name val="Arial Blac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4" applyNumberFormat="0" applyAlignment="0" applyProtection="0"/>
    <xf numFmtId="0" fontId="11" fillId="28" borderId="5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4" applyNumberFormat="0" applyAlignment="0" applyProtection="0"/>
    <xf numFmtId="0" fontId="18" fillId="0" borderId="9" applyNumberFormat="0" applyFill="0" applyAlignment="0" applyProtection="0"/>
    <xf numFmtId="0" fontId="19" fillId="31" borderId="0" applyNumberFormat="0" applyBorder="0" applyAlignment="0" applyProtection="0"/>
    <xf numFmtId="0" fontId="7" fillId="0" borderId="0"/>
    <xf numFmtId="164" fontId="7" fillId="0" borderId="0"/>
    <xf numFmtId="0" fontId="7" fillId="32" borderId="10" applyNumberFormat="0" applyFont="0" applyAlignment="0" applyProtection="0"/>
    <xf numFmtId="0" fontId="20" fillId="27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4" fillId="33" borderId="13" xfId="0" applyFont="1" applyFill="1" applyBorder="1" applyAlignment="1">
      <alignment horizontal="center" vertical="center"/>
    </xf>
    <xf numFmtId="2" fontId="24" fillId="33" borderId="1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4" fillId="0" borderId="13" xfId="0" applyFont="1" applyBorder="1" applyAlignment="1">
      <alignment horizontal="centerContinuous"/>
    </xf>
    <xf numFmtId="0" fontId="24" fillId="0" borderId="13" xfId="0" applyFont="1" applyBorder="1" applyAlignment="1">
      <alignment horizontal="center"/>
    </xf>
    <xf numFmtId="2" fontId="24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wrapText="1"/>
    </xf>
    <xf numFmtId="0" fontId="24" fillId="0" borderId="13" xfId="0" applyFont="1" applyBorder="1" applyAlignment="1">
      <alignment horizontal="center" vertical="center" wrapText="1"/>
    </xf>
    <xf numFmtId="0" fontId="24" fillId="33" borderId="13" xfId="0" applyFont="1" applyFill="1" applyBorder="1" applyAlignment="1">
      <alignment horizontal="center"/>
    </xf>
    <xf numFmtId="0" fontId="24" fillId="0" borderId="13" xfId="0" applyFont="1" applyBorder="1" applyAlignment="1">
      <alignment horizontal="left"/>
    </xf>
    <xf numFmtId="2" fontId="24" fillId="33" borderId="13" xfId="0" applyNumberFormat="1" applyFont="1" applyFill="1" applyBorder="1" applyAlignment="1">
      <alignment horizontal="center"/>
    </xf>
    <xf numFmtId="0" fontId="24" fillId="0" borderId="13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16" xfId="0" applyFont="1" applyBorder="1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4" fillId="33" borderId="13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6000000}"/>
    <cellStyle name="Normal 2 2 11" xfId="38" xr:uid="{00000000-0005-0000-0000-000027000000}"/>
    <cellStyle name="Note 2" xfId="39" xr:uid="{00000000-0005-0000-0000-000028000000}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"/>
  <sheetViews>
    <sheetView tabSelected="1" zoomScale="70" zoomScaleNormal="70" workbookViewId="0">
      <pane xSplit="3" ySplit="6" topLeftCell="D7" activePane="bottomRight" state="frozen"/>
      <selection pane="topRight"/>
      <selection pane="bottomLeft"/>
      <selection pane="bottomRight" activeCell="B1" sqref="B1:S38"/>
    </sheetView>
  </sheetViews>
  <sheetFormatPr defaultRowHeight="15" x14ac:dyDescent="0.2"/>
  <cols>
    <col min="1" max="1" width="12.6640625" style="1" hidden="1" customWidth="1"/>
    <col min="2" max="2" width="6" style="5" customWidth="1"/>
    <col min="3" max="3" width="19.33203125" style="1" customWidth="1"/>
    <col min="4" max="4" width="11.44140625" style="1" customWidth="1"/>
    <col min="5" max="5" width="13.109375" style="1" customWidth="1"/>
    <col min="6" max="7" width="13" style="1" customWidth="1"/>
    <col min="8" max="8" width="12.77734375" style="1" customWidth="1"/>
    <col min="9" max="9" width="11" style="1" customWidth="1"/>
    <col min="10" max="10" width="10.88671875" style="1" customWidth="1"/>
    <col min="11" max="11" width="11.6640625" style="1" customWidth="1"/>
    <col min="12" max="12" width="10.5546875" style="1" customWidth="1"/>
    <col min="13" max="13" width="12.44140625" style="1" customWidth="1"/>
    <col min="14" max="14" width="9.44140625" style="1" customWidth="1"/>
    <col min="15" max="15" width="8.88671875" style="1" customWidth="1"/>
    <col min="16" max="16" width="9.109375" style="1" customWidth="1"/>
    <col min="17" max="17" width="9.6640625" style="1" customWidth="1"/>
    <col min="18" max="18" width="11.5546875" style="1" customWidth="1"/>
    <col min="19" max="19" width="10.77734375" style="1" customWidth="1"/>
    <col min="20" max="16384" width="8.88671875" style="1"/>
  </cols>
  <sheetData>
    <row r="1" spans="1:19" ht="31.5" customHeight="1" x14ac:dyDescent="0.2">
      <c r="B1" s="35" t="s">
        <v>59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ht="26.25" x14ac:dyDescent="0.4">
      <c r="B2" s="36" t="s">
        <v>54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ht="26.25" x14ac:dyDescent="0.4"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6.5" thickBot="1" x14ac:dyDescent="0.3">
      <c r="B4" s="28" t="s">
        <v>50</v>
      </c>
      <c r="C4" s="34" t="s">
        <v>0</v>
      </c>
      <c r="D4" s="37" t="s">
        <v>56</v>
      </c>
      <c r="E4" s="37"/>
      <c r="F4" s="37"/>
      <c r="G4" s="37" t="s">
        <v>58</v>
      </c>
      <c r="H4" s="37"/>
      <c r="I4" s="28" t="s">
        <v>30</v>
      </c>
      <c r="J4" s="28"/>
      <c r="K4" s="28"/>
      <c r="L4" s="28"/>
      <c r="M4" s="28" t="s">
        <v>55</v>
      </c>
      <c r="N4" s="34" t="s">
        <v>52</v>
      </c>
      <c r="O4" s="34"/>
      <c r="P4" s="34"/>
      <c r="Q4" s="34"/>
      <c r="R4" s="34"/>
      <c r="S4" s="34"/>
    </row>
    <row r="5" spans="1:19" ht="45" customHeight="1" x14ac:dyDescent="0.2">
      <c r="A5" s="29" t="s">
        <v>48</v>
      </c>
      <c r="B5" s="28"/>
      <c r="C5" s="34"/>
      <c r="D5" s="28" t="s">
        <v>53</v>
      </c>
      <c r="E5" s="31" t="s">
        <v>46</v>
      </c>
      <c r="F5" s="31" t="s">
        <v>47</v>
      </c>
      <c r="G5" s="28" t="s">
        <v>28</v>
      </c>
      <c r="H5" s="28" t="s">
        <v>29</v>
      </c>
      <c r="I5" s="28"/>
      <c r="J5" s="28"/>
      <c r="K5" s="28"/>
      <c r="L5" s="28"/>
      <c r="M5" s="28"/>
      <c r="N5" s="34"/>
      <c r="O5" s="34"/>
      <c r="P5" s="34"/>
      <c r="Q5" s="34"/>
      <c r="R5" s="34"/>
      <c r="S5" s="34"/>
    </row>
    <row r="6" spans="1:19" ht="45.75" thickBot="1" x14ac:dyDescent="0.3">
      <c r="A6" s="30"/>
      <c r="B6" s="28"/>
      <c r="C6" s="34"/>
      <c r="D6" s="28"/>
      <c r="E6" s="31"/>
      <c r="F6" s="31"/>
      <c r="G6" s="28"/>
      <c r="H6" s="28"/>
      <c r="I6" s="19" t="s">
        <v>31</v>
      </c>
      <c r="J6" s="19" t="s">
        <v>32</v>
      </c>
      <c r="K6" s="19" t="s">
        <v>51</v>
      </c>
      <c r="L6" s="18" t="s">
        <v>33</v>
      </c>
      <c r="M6" s="28"/>
      <c r="N6" s="18" t="s">
        <v>34</v>
      </c>
      <c r="O6" s="18" t="s">
        <v>35</v>
      </c>
      <c r="P6" s="18" t="s">
        <v>36</v>
      </c>
      <c r="Q6" s="18" t="s">
        <v>37</v>
      </c>
      <c r="R6" s="20" t="s">
        <v>38</v>
      </c>
      <c r="S6" s="18" t="s">
        <v>39</v>
      </c>
    </row>
    <row r="7" spans="1:19" ht="16.5" thickBot="1" x14ac:dyDescent="0.3">
      <c r="A7" s="2"/>
      <c r="B7" s="18"/>
      <c r="C7" s="16">
        <v>1</v>
      </c>
      <c r="D7" s="20">
        <v>3</v>
      </c>
      <c r="E7" s="21">
        <v>4</v>
      </c>
      <c r="F7" s="21">
        <v>5</v>
      </c>
      <c r="G7" s="16">
        <v>6</v>
      </c>
      <c r="H7" s="16">
        <v>7</v>
      </c>
      <c r="I7" s="16">
        <v>8</v>
      </c>
      <c r="J7" s="16">
        <v>9</v>
      </c>
      <c r="K7" s="16">
        <v>10</v>
      </c>
      <c r="L7" s="16">
        <v>11</v>
      </c>
      <c r="M7" s="16">
        <v>12</v>
      </c>
      <c r="N7" s="16">
        <v>13</v>
      </c>
      <c r="O7" s="16">
        <v>14</v>
      </c>
      <c r="P7" s="16">
        <v>15</v>
      </c>
      <c r="Q7" s="16">
        <v>16</v>
      </c>
      <c r="R7" s="16">
        <v>17</v>
      </c>
      <c r="S7" s="16">
        <v>18</v>
      </c>
    </row>
    <row r="8" spans="1:19" ht="21.95" customHeight="1" thickBot="1" x14ac:dyDescent="0.3">
      <c r="A8" s="7" t="s">
        <v>49</v>
      </c>
      <c r="B8" s="18">
        <v>1</v>
      </c>
      <c r="C8" s="22" t="s">
        <v>1</v>
      </c>
      <c r="D8" s="16">
        <v>1020</v>
      </c>
      <c r="E8" s="21">
        <v>17</v>
      </c>
      <c r="F8" s="21">
        <v>516</v>
      </c>
      <c r="G8" s="21">
        <v>435</v>
      </c>
      <c r="H8" s="21">
        <v>12596</v>
      </c>
      <c r="I8" s="21">
        <v>4019</v>
      </c>
      <c r="J8" s="21">
        <v>5090</v>
      </c>
      <c r="K8" s="21">
        <v>626</v>
      </c>
      <c r="L8" s="21">
        <f>I8+J8+K8</f>
        <v>9735</v>
      </c>
      <c r="M8" s="23">
        <f>L8/H8*100</f>
        <v>77.286440139726892</v>
      </c>
      <c r="N8" s="21">
        <v>3442</v>
      </c>
      <c r="O8" s="21">
        <v>272</v>
      </c>
      <c r="P8" s="21">
        <v>6051</v>
      </c>
      <c r="Q8" s="21">
        <v>11661</v>
      </c>
      <c r="R8" s="21">
        <v>741</v>
      </c>
      <c r="S8" s="21">
        <v>2090</v>
      </c>
    </row>
    <row r="9" spans="1:19" ht="21.95" customHeight="1" thickBot="1" x14ac:dyDescent="0.3">
      <c r="A9" s="8" t="s">
        <v>43</v>
      </c>
      <c r="B9" s="18">
        <v>2</v>
      </c>
      <c r="C9" s="22" t="s">
        <v>41</v>
      </c>
      <c r="D9" s="16">
        <v>1050</v>
      </c>
      <c r="E9" s="21">
        <v>17</v>
      </c>
      <c r="F9" s="21">
        <v>472</v>
      </c>
      <c r="G9" s="21">
        <v>333</v>
      </c>
      <c r="H9" s="21">
        <v>9517</v>
      </c>
      <c r="I9" s="21">
        <v>4245</v>
      </c>
      <c r="J9" s="21">
        <v>2803</v>
      </c>
      <c r="K9" s="21">
        <v>0</v>
      </c>
      <c r="L9" s="21">
        <f t="shared" ref="L9:L35" si="0">I9+J9+K9</f>
        <v>7048</v>
      </c>
      <c r="M9" s="23">
        <f t="shared" ref="M9:M35" si="1">L9/H9*100</f>
        <v>74.056950719764643</v>
      </c>
      <c r="N9" s="21">
        <v>2674</v>
      </c>
      <c r="O9" s="21">
        <v>31</v>
      </c>
      <c r="P9" s="21">
        <v>4846</v>
      </c>
      <c r="Q9" s="21">
        <v>8969</v>
      </c>
      <c r="R9" s="21">
        <v>427</v>
      </c>
      <c r="S9" s="21">
        <v>1539</v>
      </c>
    </row>
    <row r="10" spans="1:19" ht="21.95" customHeight="1" thickBot="1" x14ac:dyDescent="0.3">
      <c r="A10" s="8" t="s">
        <v>44</v>
      </c>
      <c r="B10" s="18">
        <v>3</v>
      </c>
      <c r="C10" s="22" t="s">
        <v>2</v>
      </c>
      <c r="D10" s="16">
        <v>1050</v>
      </c>
      <c r="E10" s="21">
        <v>18</v>
      </c>
      <c r="F10" s="21">
        <v>551</v>
      </c>
      <c r="G10" s="21">
        <v>485</v>
      </c>
      <c r="H10" s="21">
        <v>13538</v>
      </c>
      <c r="I10" s="21">
        <v>5094</v>
      </c>
      <c r="J10" s="21">
        <v>5230</v>
      </c>
      <c r="K10" s="21">
        <v>190</v>
      </c>
      <c r="L10" s="21">
        <f t="shared" si="0"/>
        <v>10514</v>
      </c>
      <c r="M10" s="23">
        <f t="shared" si="1"/>
        <v>77.662874870734228</v>
      </c>
      <c r="N10" s="21">
        <v>2095</v>
      </c>
      <c r="O10" s="21">
        <v>180</v>
      </c>
      <c r="P10" s="21">
        <v>7261</v>
      </c>
      <c r="Q10" s="21">
        <v>11722</v>
      </c>
      <c r="R10" s="21">
        <v>1407</v>
      </c>
      <c r="S10" s="21">
        <v>2595</v>
      </c>
    </row>
    <row r="11" spans="1:19" ht="21.95" customHeight="1" thickBot="1" x14ac:dyDescent="0.3">
      <c r="A11" s="8" t="s">
        <v>49</v>
      </c>
      <c r="B11" s="18">
        <v>4</v>
      </c>
      <c r="C11" s="22" t="s">
        <v>3</v>
      </c>
      <c r="D11" s="16">
        <v>1000</v>
      </c>
      <c r="E11" s="21">
        <v>21</v>
      </c>
      <c r="F11" s="21">
        <v>618</v>
      </c>
      <c r="G11" s="21">
        <v>413</v>
      </c>
      <c r="H11" s="21">
        <v>12609</v>
      </c>
      <c r="I11" s="21">
        <v>4146</v>
      </c>
      <c r="J11" s="21">
        <v>4713</v>
      </c>
      <c r="K11" s="21">
        <v>297</v>
      </c>
      <c r="L11" s="21">
        <f t="shared" si="0"/>
        <v>9156</v>
      </c>
      <c r="M11" s="23">
        <f t="shared" si="1"/>
        <v>72.614798953128727</v>
      </c>
      <c r="N11" s="21">
        <v>3701</v>
      </c>
      <c r="O11" s="21">
        <v>1229</v>
      </c>
      <c r="P11" s="21">
        <v>6101</v>
      </c>
      <c r="Q11" s="21">
        <v>10754</v>
      </c>
      <c r="R11" s="21">
        <v>444</v>
      </c>
      <c r="S11" s="21">
        <v>1134</v>
      </c>
    </row>
    <row r="12" spans="1:19" ht="21.95" customHeight="1" thickBot="1" x14ac:dyDescent="0.3">
      <c r="A12" s="8" t="s">
        <v>44</v>
      </c>
      <c r="B12" s="18">
        <v>5</v>
      </c>
      <c r="C12" s="22" t="s">
        <v>4</v>
      </c>
      <c r="D12" s="16">
        <v>1020</v>
      </c>
      <c r="E12" s="21">
        <v>15</v>
      </c>
      <c r="F12" s="21">
        <v>456</v>
      </c>
      <c r="G12" s="21">
        <v>461</v>
      </c>
      <c r="H12" s="21">
        <v>13667</v>
      </c>
      <c r="I12" s="21">
        <v>5161</v>
      </c>
      <c r="J12" s="21">
        <v>4641</v>
      </c>
      <c r="K12" s="21">
        <v>163</v>
      </c>
      <c r="L12" s="21">
        <f t="shared" si="0"/>
        <v>9965</v>
      </c>
      <c r="M12" s="23">
        <f t="shared" si="1"/>
        <v>72.912855784005274</v>
      </c>
      <c r="N12" s="21">
        <v>926</v>
      </c>
      <c r="O12" s="21">
        <v>6423</v>
      </c>
      <c r="P12" s="21">
        <v>2796</v>
      </c>
      <c r="Q12" s="21">
        <v>11673</v>
      </c>
      <c r="R12" s="21">
        <v>956</v>
      </c>
      <c r="S12" s="21">
        <v>2566</v>
      </c>
    </row>
    <row r="13" spans="1:19" ht="21.95" customHeight="1" thickBot="1" x14ac:dyDescent="0.3">
      <c r="A13" s="8" t="s">
        <v>43</v>
      </c>
      <c r="B13" s="18">
        <v>6</v>
      </c>
      <c r="C13" s="22" t="s">
        <v>5</v>
      </c>
      <c r="D13" s="16">
        <v>1050</v>
      </c>
      <c r="E13" s="21">
        <v>18</v>
      </c>
      <c r="F13" s="21">
        <v>578</v>
      </c>
      <c r="G13" s="21">
        <v>437</v>
      </c>
      <c r="H13" s="21">
        <v>12500</v>
      </c>
      <c r="I13" s="21">
        <v>5102</v>
      </c>
      <c r="J13" s="21">
        <v>4503</v>
      </c>
      <c r="K13" s="21">
        <v>182</v>
      </c>
      <c r="L13" s="21">
        <f t="shared" si="0"/>
        <v>9787</v>
      </c>
      <c r="M13" s="23">
        <f t="shared" si="1"/>
        <v>78.295999999999992</v>
      </c>
      <c r="N13" s="21">
        <v>1897</v>
      </c>
      <c r="O13" s="21">
        <v>33</v>
      </c>
      <c r="P13" s="21">
        <v>6807</v>
      </c>
      <c r="Q13" s="21">
        <v>10711</v>
      </c>
      <c r="R13" s="21">
        <v>838</v>
      </c>
      <c r="S13" s="21">
        <v>2925</v>
      </c>
    </row>
    <row r="14" spans="1:19" ht="21.95" customHeight="1" x14ac:dyDescent="0.25">
      <c r="A14" s="10" t="s">
        <v>44</v>
      </c>
      <c r="B14" s="18">
        <v>7</v>
      </c>
      <c r="C14" s="22" t="s">
        <v>40</v>
      </c>
      <c r="D14" s="16">
        <v>1000</v>
      </c>
      <c r="E14" s="21">
        <v>17</v>
      </c>
      <c r="F14" s="21">
        <v>567</v>
      </c>
      <c r="G14" s="21">
        <v>243</v>
      </c>
      <c r="H14" s="21">
        <v>7988</v>
      </c>
      <c r="I14" s="21">
        <v>2071</v>
      </c>
      <c r="J14" s="21">
        <v>3622</v>
      </c>
      <c r="K14" s="21">
        <v>307</v>
      </c>
      <c r="L14" s="21">
        <f t="shared" si="0"/>
        <v>6000</v>
      </c>
      <c r="M14" s="23">
        <f t="shared" si="1"/>
        <v>75.11266900350526</v>
      </c>
      <c r="N14" s="21">
        <v>299</v>
      </c>
      <c r="O14" s="21">
        <v>6247</v>
      </c>
      <c r="P14" s="21">
        <v>903</v>
      </c>
      <c r="Q14" s="21">
        <v>7309</v>
      </c>
      <c r="R14" s="21">
        <v>72</v>
      </c>
      <c r="S14" s="21">
        <v>467</v>
      </c>
    </row>
    <row r="15" spans="1:19" ht="21.95" customHeight="1" thickBot="1" x14ac:dyDescent="0.3">
      <c r="A15" s="11" t="s">
        <v>44</v>
      </c>
      <c r="B15" s="18">
        <v>8</v>
      </c>
      <c r="C15" s="22" t="s">
        <v>6</v>
      </c>
      <c r="D15" s="16">
        <v>1100</v>
      </c>
      <c r="E15" s="21">
        <v>21</v>
      </c>
      <c r="F15" s="21">
        <v>561</v>
      </c>
      <c r="G15" s="21">
        <v>547</v>
      </c>
      <c r="H15" s="21">
        <v>15849</v>
      </c>
      <c r="I15" s="21">
        <v>5555</v>
      </c>
      <c r="J15" s="21">
        <v>5702</v>
      </c>
      <c r="K15" s="21">
        <v>266</v>
      </c>
      <c r="L15" s="21">
        <f t="shared" si="0"/>
        <v>11523</v>
      </c>
      <c r="M15" s="23">
        <f t="shared" si="1"/>
        <v>72.704902517508998</v>
      </c>
      <c r="N15" s="21">
        <v>323</v>
      </c>
      <c r="O15" s="21">
        <v>13028</v>
      </c>
      <c r="P15" s="21">
        <v>2450</v>
      </c>
      <c r="Q15" s="21">
        <v>14686</v>
      </c>
      <c r="R15" s="21">
        <v>27</v>
      </c>
      <c r="S15" s="21">
        <v>21</v>
      </c>
    </row>
    <row r="16" spans="1:19" ht="21.95" customHeight="1" thickBot="1" x14ac:dyDescent="0.3">
      <c r="A16" s="9" t="s">
        <v>44</v>
      </c>
      <c r="B16" s="18">
        <v>9</v>
      </c>
      <c r="C16" s="22" t="s">
        <v>7</v>
      </c>
      <c r="D16" s="16">
        <v>800</v>
      </c>
      <c r="E16" s="21">
        <v>11</v>
      </c>
      <c r="F16" s="21">
        <v>297</v>
      </c>
      <c r="G16" s="21">
        <v>367</v>
      </c>
      <c r="H16" s="21">
        <v>10681</v>
      </c>
      <c r="I16" s="21">
        <v>3398</v>
      </c>
      <c r="J16" s="21">
        <v>4180</v>
      </c>
      <c r="K16" s="21">
        <v>336</v>
      </c>
      <c r="L16" s="21">
        <f t="shared" si="0"/>
        <v>7914</v>
      </c>
      <c r="M16" s="23">
        <f t="shared" si="1"/>
        <v>74.094185937646287</v>
      </c>
      <c r="N16" s="21">
        <v>35</v>
      </c>
      <c r="O16" s="21">
        <v>10382</v>
      </c>
      <c r="P16" s="21">
        <v>103</v>
      </c>
      <c r="Q16" s="21">
        <v>9013</v>
      </c>
      <c r="R16" s="21">
        <v>125</v>
      </c>
      <c r="S16" s="21">
        <v>36</v>
      </c>
    </row>
    <row r="17" spans="1:19" ht="21.95" customHeight="1" thickBot="1" x14ac:dyDescent="0.3">
      <c r="A17" s="7" t="s">
        <v>44</v>
      </c>
      <c r="B17" s="18">
        <v>10</v>
      </c>
      <c r="C17" s="22" t="s">
        <v>8</v>
      </c>
      <c r="D17" s="16">
        <v>970</v>
      </c>
      <c r="E17" s="21">
        <v>21</v>
      </c>
      <c r="F17" s="21">
        <v>516</v>
      </c>
      <c r="G17" s="21">
        <v>681</v>
      </c>
      <c r="H17" s="21">
        <v>18339</v>
      </c>
      <c r="I17" s="21">
        <v>6500</v>
      </c>
      <c r="J17" s="21">
        <v>7130</v>
      </c>
      <c r="K17" s="21">
        <v>206</v>
      </c>
      <c r="L17" s="21">
        <f t="shared" si="0"/>
        <v>13836</v>
      </c>
      <c r="M17" s="23">
        <f t="shared" si="1"/>
        <v>75.445771307050549</v>
      </c>
      <c r="N17" s="21">
        <v>5297</v>
      </c>
      <c r="O17" s="21">
        <v>332</v>
      </c>
      <c r="P17" s="21">
        <v>8382</v>
      </c>
      <c r="Q17" s="21">
        <v>16858</v>
      </c>
      <c r="R17" s="21">
        <v>979</v>
      </c>
      <c r="S17" s="21">
        <v>3349</v>
      </c>
    </row>
    <row r="18" spans="1:19" ht="21.95" customHeight="1" thickBot="1" x14ac:dyDescent="0.3">
      <c r="A18" s="8" t="s">
        <v>43</v>
      </c>
      <c r="B18" s="18">
        <v>11</v>
      </c>
      <c r="C18" s="22" t="s">
        <v>9</v>
      </c>
      <c r="D18" s="16">
        <v>1050</v>
      </c>
      <c r="E18" s="21">
        <v>16</v>
      </c>
      <c r="F18" s="21">
        <v>485</v>
      </c>
      <c r="G18" s="21">
        <v>405</v>
      </c>
      <c r="H18" s="21">
        <v>11527</v>
      </c>
      <c r="I18" s="21">
        <v>3381</v>
      </c>
      <c r="J18" s="21">
        <v>4714</v>
      </c>
      <c r="K18" s="21">
        <v>165</v>
      </c>
      <c r="L18" s="21">
        <f t="shared" si="0"/>
        <v>8260</v>
      </c>
      <c r="M18" s="23">
        <f t="shared" si="1"/>
        <v>71.657846794482509</v>
      </c>
      <c r="N18" s="21">
        <v>2657</v>
      </c>
      <c r="O18" s="21">
        <v>58</v>
      </c>
      <c r="P18" s="21">
        <v>5068</v>
      </c>
      <c r="Q18" s="21">
        <v>10717</v>
      </c>
      <c r="R18" s="21">
        <v>904</v>
      </c>
      <c r="S18" s="21">
        <v>2840</v>
      </c>
    </row>
    <row r="19" spans="1:19" ht="21.95" customHeight="1" thickBot="1" x14ac:dyDescent="0.3">
      <c r="A19" s="8" t="s">
        <v>43</v>
      </c>
      <c r="B19" s="18">
        <v>12</v>
      </c>
      <c r="C19" s="22" t="s">
        <v>10</v>
      </c>
      <c r="D19" s="16">
        <v>1100</v>
      </c>
      <c r="E19" s="21">
        <v>20</v>
      </c>
      <c r="F19" s="21">
        <v>577</v>
      </c>
      <c r="G19" s="21">
        <v>364</v>
      </c>
      <c r="H19" s="21">
        <v>10560</v>
      </c>
      <c r="I19" s="21">
        <v>4079</v>
      </c>
      <c r="J19" s="21">
        <v>3660</v>
      </c>
      <c r="K19" s="21">
        <v>116</v>
      </c>
      <c r="L19" s="21">
        <f t="shared" si="0"/>
        <v>7855</v>
      </c>
      <c r="M19" s="23">
        <f t="shared" si="1"/>
        <v>74.384469696969703</v>
      </c>
      <c r="N19" s="21">
        <v>3290</v>
      </c>
      <c r="O19" s="21">
        <v>309</v>
      </c>
      <c r="P19" s="21">
        <v>4680</v>
      </c>
      <c r="Q19" s="21">
        <v>9426</v>
      </c>
      <c r="R19" s="21">
        <v>891</v>
      </c>
      <c r="S19" s="21">
        <v>1390</v>
      </c>
    </row>
    <row r="20" spans="1:19" ht="21.95" customHeight="1" thickBot="1" x14ac:dyDescent="0.3">
      <c r="A20" s="8" t="s">
        <v>45</v>
      </c>
      <c r="B20" s="18">
        <v>13</v>
      </c>
      <c r="C20" s="22" t="s">
        <v>11</v>
      </c>
      <c r="D20" s="16">
        <v>1000</v>
      </c>
      <c r="E20" s="21">
        <v>19</v>
      </c>
      <c r="F20" s="21">
        <v>481</v>
      </c>
      <c r="G20" s="21">
        <v>550</v>
      </c>
      <c r="H20" s="21">
        <v>17831</v>
      </c>
      <c r="I20" s="21">
        <v>6405</v>
      </c>
      <c r="J20" s="21">
        <v>7726</v>
      </c>
      <c r="K20" s="21">
        <v>1410</v>
      </c>
      <c r="L20" s="21">
        <f t="shared" si="0"/>
        <v>15541</v>
      </c>
      <c r="M20" s="23">
        <f t="shared" si="1"/>
        <v>87.157198138074136</v>
      </c>
      <c r="N20" s="21">
        <v>1523</v>
      </c>
      <c r="O20" s="21">
        <v>136</v>
      </c>
      <c r="P20" s="21">
        <v>11539</v>
      </c>
      <c r="Q20" s="21">
        <v>11652</v>
      </c>
      <c r="R20" s="21">
        <v>1490</v>
      </c>
      <c r="S20" s="21">
        <v>3143</v>
      </c>
    </row>
    <row r="21" spans="1:19" ht="21.95" customHeight="1" thickBot="1" x14ac:dyDescent="0.3">
      <c r="A21" s="8" t="s">
        <v>49</v>
      </c>
      <c r="B21" s="18">
        <v>14</v>
      </c>
      <c r="C21" s="22" t="s">
        <v>12</v>
      </c>
      <c r="D21" s="16">
        <v>1020</v>
      </c>
      <c r="E21" s="21">
        <v>19</v>
      </c>
      <c r="F21" s="21">
        <v>425</v>
      </c>
      <c r="G21" s="21">
        <v>430</v>
      </c>
      <c r="H21" s="21">
        <v>11994</v>
      </c>
      <c r="I21" s="21">
        <v>4383</v>
      </c>
      <c r="J21" s="21">
        <v>4112</v>
      </c>
      <c r="K21" s="21">
        <v>236</v>
      </c>
      <c r="L21" s="21">
        <f t="shared" si="0"/>
        <v>8731</v>
      </c>
      <c r="M21" s="23">
        <f t="shared" si="1"/>
        <v>72.79473069868267</v>
      </c>
      <c r="N21" s="21">
        <v>3929</v>
      </c>
      <c r="O21" s="21">
        <v>188</v>
      </c>
      <c r="P21" s="21">
        <v>2850</v>
      </c>
      <c r="Q21" s="21">
        <v>10814</v>
      </c>
      <c r="R21" s="21">
        <v>2014</v>
      </c>
      <c r="S21" s="21">
        <v>3013</v>
      </c>
    </row>
    <row r="22" spans="1:19" ht="21.95" customHeight="1" thickBot="1" x14ac:dyDescent="0.3">
      <c r="A22" s="8" t="s">
        <v>44</v>
      </c>
      <c r="B22" s="18">
        <v>15</v>
      </c>
      <c r="C22" s="22" t="s">
        <v>42</v>
      </c>
      <c r="D22" s="16">
        <v>1050</v>
      </c>
      <c r="E22" s="21">
        <v>21</v>
      </c>
      <c r="F22" s="21">
        <v>567</v>
      </c>
      <c r="G22" s="21">
        <v>291</v>
      </c>
      <c r="H22" s="21">
        <v>8771</v>
      </c>
      <c r="I22" s="21">
        <v>3043</v>
      </c>
      <c r="J22" s="21">
        <v>3505</v>
      </c>
      <c r="K22" s="21">
        <v>248</v>
      </c>
      <c r="L22" s="21">
        <f t="shared" si="0"/>
        <v>6796</v>
      </c>
      <c r="M22" s="23">
        <f t="shared" si="1"/>
        <v>77.482613156994645</v>
      </c>
      <c r="N22" s="21">
        <v>914</v>
      </c>
      <c r="O22" s="21">
        <v>3548</v>
      </c>
      <c r="P22" s="21">
        <v>3305</v>
      </c>
      <c r="Q22" s="21">
        <v>7967</v>
      </c>
      <c r="R22" s="21">
        <v>124</v>
      </c>
      <c r="S22" s="21">
        <v>880</v>
      </c>
    </row>
    <row r="23" spans="1:19" ht="21.95" customHeight="1" x14ac:dyDescent="0.25">
      <c r="A23" s="10" t="s">
        <v>49</v>
      </c>
      <c r="B23" s="18">
        <v>16</v>
      </c>
      <c r="C23" s="22" t="s">
        <v>13</v>
      </c>
      <c r="D23" s="16">
        <v>1050</v>
      </c>
      <c r="E23" s="21">
        <v>21</v>
      </c>
      <c r="F23" s="21">
        <v>518</v>
      </c>
      <c r="G23" s="21">
        <v>489</v>
      </c>
      <c r="H23" s="21">
        <v>15964</v>
      </c>
      <c r="I23" s="21">
        <v>7481</v>
      </c>
      <c r="J23" s="21">
        <v>4759</v>
      </c>
      <c r="K23" s="21">
        <v>620</v>
      </c>
      <c r="L23" s="21">
        <f t="shared" si="0"/>
        <v>12860</v>
      </c>
      <c r="M23" s="23">
        <f t="shared" si="1"/>
        <v>80.556251566023548</v>
      </c>
      <c r="N23" s="21">
        <v>3539</v>
      </c>
      <c r="O23" s="21">
        <v>27</v>
      </c>
      <c r="P23" s="21">
        <v>8507</v>
      </c>
      <c r="Q23" s="21">
        <v>14393</v>
      </c>
      <c r="R23" s="21">
        <v>763</v>
      </c>
      <c r="S23" s="21">
        <v>3128</v>
      </c>
    </row>
    <row r="24" spans="1:19" ht="21.95" customHeight="1" thickBot="1" x14ac:dyDescent="0.3">
      <c r="A24" s="11" t="s">
        <v>44</v>
      </c>
      <c r="B24" s="18">
        <v>17</v>
      </c>
      <c r="C24" s="22" t="s">
        <v>14</v>
      </c>
      <c r="D24" s="16">
        <v>850</v>
      </c>
      <c r="E24" s="21">
        <v>15</v>
      </c>
      <c r="F24" s="21">
        <v>423</v>
      </c>
      <c r="G24" s="21">
        <v>342</v>
      </c>
      <c r="H24" s="21">
        <v>11267</v>
      </c>
      <c r="I24" s="21">
        <v>3726</v>
      </c>
      <c r="J24" s="21">
        <v>4426</v>
      </c>
      <c r="K24" s="21">
        <v>419</v>
      </c>
      <c r="L24" s="21">
        <f t="shared" si="0"/>
        <v>8571</v>
      </c>
      <c r="M24" s="23">
        <f t="shared" si="1"/>
        <v>76.071713854619688</v>
      </c>
      <c r="N24" s="21">
        <v>137</v>
      </c>
      <c r="O24" s="21">
        <v>9868</v>
      </c>
      <c r="P24" s="21">
        <v>592</v>
      </c>
      <c r="Q24" s="21">
        <v>9447</v>
      </c>
      <c r="R24" s="21">
        <v>308</v>
      </c>
      <c r="S24" s="21">
        <v>362</v>
      </c>
    </row>
    <row r="25" spans="1:19" ht="21.95" customHeight="1" thickBot="1" x14ac:dyDescent="0.3">
      <c r="A25" s="9" t="s">
        <v>44</v>
      </c>
      <c r="B25" s="18">
        <v>18</v>
      </c>
      <c r="C25" s="22" t="s">
        <v>15</v>
      </c>
      <c r="D25" s="16">
        <v>1000</v>
      </c>
      <c r="E25" s="21">
        <v>15</v>
      </c>
      <c r="F25" s="21">
        <v>420</v>
      </c>
      <c r="G25" s="21">
        <v>388</v>
      </c>
      <c r="H25" s="21">
        <v>11404</v>
      </c>
      <c r="I25" s="21">
        <v>3387</v>
      </c>
      <c r="J25" s="21">
        <v>4949</v>
      </c>
      <c r="K25" s="21">
        <v>387</v>
      </c>
      <c r="L25" s="21">
        <f t="shared" si="0"/>
        <v>8723</v>
      </c>
      <c r="M25" s="23">
        <f t="shared" si="1"/>
        <v>76.490705015783931</v>
      </c>
      <c r="N25" s="21">
        <v>258</v>
      </c>
      <c r="O25" s="21">
        <v>8526</v>
      </c>
      <c r="P25" s="21">
        <v>2148</v>
      </c>
      <c r="Q25" s="21">
        <v>10446</v>
      </c>
      <c r="R25" s="21">
        <v>132</v>
      </c>
      <c r="S25" s="21">
        <v>340</v>
      </c>
    </row>
    <row r="26" spans="1:19" ht="21.95" customHeight="1" thickBot="1" x14ac:dyDescent="0.3">
      <c r="A26" s="7" t="s">
        <v>44</v>
      </c>
      <c r="B26" s="18">
        <v>19</v>
      </c>
      <c r="C26" s="22" t="s">
        <v>16</v>
      </c>
      <c r="D26" s="16">
        <v>1050</v>
      </c>
      <c r="E26" s="21">
        <v>16</v>
      </c>
      <c r="F26" s="21">
        <v>475</v>
      </c>
      <c r="G26" s="21">
        <v>488</v>
      </c>
      <c r="H26" s="21">
        <v>16589</v>
      </c>
      <c r="I26" s="21">
        <v>5720</v>
      </c>
      <c r="J26" s="21">
        <v>6059</v>
      </c>
      <c r="K26" s="21">
        <v>680</v>
      </c>
      <c r="L26" s="21">
        <f t="shared" si="0"/>
        <v>12459</v>
      </c>
      <c r="M26" s="23">
        <f t="shared" si="1"/>
        <v>75.103984568087284</v>
      </c>
      <c r="N26" s="21">
        <v>1889</v>
      </c>
      <c r="O26" s="21">
        <v>4154</v>
      </c>
      <c r="P26" s="21">
        <v>9093</v>
      </c>
      <c r="Q26" s="21">
        <v>13820</v>
      </c>
      <c r="R26" s="21">
        <v>371</v>
      </c>
      <c r="S26" s="21">
        <v>1082</v>
      </c>
    </row>
    <row r="27" spans="1:19" ht="21.95" customHeight="1" thickBot="1" x14ac:dyDescent="0.3">
      <c r="A27" s="8" t="s">
        <v>49</v>
      </c>
      <c r="B27" s="18">
        <v>20</v>
      </c>
      <c r="C27" s="22" t="s">
        <v>17</v>
      </c>
      <c r="D27" s="16">
        <v>1020</v>
      </c>
      <c r="E27" s="21">
        <v>23</v>
      </c>
      <c r="F27" s="21">
        <v>675</v>
      </c>
      <c r="G27" s="21">
        <v>503</v>
      </c>
      <c r="H27" s="21">
        <v>14261</v>
      </c>
      <c r="I27" s="21">
        <v>4920</v>
      </c>
      <c r="J27" s="21">
        <v>5646</v>
      </c>
      <c r="K27" s="21">
        <v>334</v>
      </c>
      <c r="L27" s="21">
        <f t="shared" si="0"/>
        <v>10900</v>
      </c>
      <c r="M27" s="23">
        <f t="shared" si="1"/>
        <v>76.432227754014448</v>
      </c>
      <c r="N27" s="21">
        <v>3101</v>
      </c>
      <c r="O27" s="21">
        <v>95</v>
      </c>
      <c r="P27" s="21">
        <v>8103</v>
      </c>
      <c r="Q27" s="21">
        <v>12437</v>
      </c>
      <c r="R27" s="21">
        <v>741</v>
      </c>
      <c r="S27" s="21">
        <v>2221</v>
      </c>
    </row>
    <row r="28" spans="1:19" ht="21.95" customHeight="1" thickBot="1" x14ac:dyDescent="0.3">
      <c r="A28" s="8" t="s">
        <v>43</v>
      </c>
      <c r="B28" s="18">
        <v>21</v>
      </c>
      <c r="C28" s="22" t="s">
        <v>18</v>
      </c>
      <c r="D28" s="16">
        <v>550</v>
      </c>
      <c r="E28" s="21">
        <v>10</v>
      </c>
      <c r="F28" s="21">
        <v>262</v>
      </c>
      <c r="G28" s="21">
        <v>281</v>
      </c>
      <c r="H28" s="21">
        <v>7286</v>
      </c>
      <c r="I28" s="21">
        <v>2040</v>
      </c>
      <c r="J28" s="21">
        <v>3079</v>
      </c>
      <c r="K28" s="21">
        <v>221</v>
      </c>
      <c r="L28" s="21">
        <f t="shared" si="0"/>
        <v>5340</v>
      </c>
      <c r="M28" s="23">
        <f t="shared" si="1"/>
        <v>73.291243480647822</v>
      </c>
      <c r="N28" s="21">
        <v>2329</v>
      </c>
      <c r="O28" s="21">
        <v>505</v>
      </c>
      <c r="P28" s="21">
        <v>4005</v>
      </c>
      <c r="Q28" s="21">
        <v>6592</v>
      </c>
      <c r="R28" s="21">
        <v>57</v>
      </c>
      <c r="S28" s="21">
        <v>390</v>
      </c>
    </row>
    <row r="29" spans="1:19" ht="21.95" customHeight="1" thickBot="1" x14ac:dyDescent="0.3">
      <c r="A29" s="9" t="s">
        <v>43</v>
      </c>
      <c r="B29" s="18">
        <v>22</v>
      </c>
      <c r="C29" s="22" t="s">
        <v>19</v>
      </c>
      <c r="D29" s="16">
        <v>1100</v>
      </c>
      <c r="E29" s="21">
        <v>17</v>
      </c>
      <c r="F29" s="21">
        <v>514</v>
      </c>
      <c r="G29" s="21">
        <v>329</v>
      </c>
      <c r="H29" s="21">
        <v>9803</v>
      </c>
      <c r="I29" s="21">
        <v>3727</v>
      </c>
      <c r="J29" s="21">
        <v>3277</v>
      </c>
      <c r="K29" s="21">
        <v>170</v>
      </c>
      <c r="L29" s="21">
        <f t="shared" si="0"/>
        <v>7174</v>
      </c>
      <c r="M29" s="23">
        <f t="shared" si="1"/>
        <v>73.181679077833323</v>
      </c>
      <c r="N29" s="21">
        <v>3197</v>
      </c>
      <c r="O29" s="21">
        <v>37</v>
      </c>
      <c r="P29" s="21">
        <v>4163</v>
      </c>
      <c r="Q29" s="21">
        <v>9246</v>
      </c>
      <c r="R29" s="21">
        <v>482</v>
      </c>
      <c r="S29" s="21">
        <v>1924</v>
      </c>
    </row>
    <row r="30" spans="1:19" ht="21.75" customHeight="1" thickBot="1" x14ac:dyDescent="0.3">
      <c r="A30" s="8" t="s">
        <v>49</v>
      </c>
      <c r="B30" s="18">
        <v>23</v>
      </c>
      <c r="C30" s="22" t="s">
        <v>20</v>
      </c>
      <c r="D30" s="16">
        <v>1050</v>
      </c>
      <c r="E30" s="21">
        <v>22</v>
      </c>
      <c r="F30" s="21">
        <v>565</v>
      </c>
      <c r="G30" s="21">
        <v>433</v>
      </c>
      <c r="H30" s="21">
        <v>12525</v>
      </c>
      <c r="I30" s="21">
        <v>4215</v>
      </c>
      <c r="J30" s="21">
        <v>4467</v>
      </c>
      <c r="K30" s="21">
        <v>711</v>
      </c>
      <c r="L30" s="21">
        <f t="shared" si="0"/>
        <v>9393</v>
      </c>
      <c r="M30" s="23">
        <f t="shared" si="1"/>
        <v>74.994011976047901</v>
      </c>
      <c r="N30" s="21">
        <v>2410</v>
      </c>
      <c r="O30" s="21">
        <v>3692</v>
      </c>
      <c r="P30" s="21">
        <v>5504</v>
      </c>
      <c r="Q30" s="21">
        <v>11173</v>
      </c>
      <c r="R30" s="21">
        <v>156</v>
      </c>
      <c r="S30" s="21">
        <v>763</v>
      </c>
    </row>
    <row r="31" spans="1:19" ht="21.95" customHeight="1" thickBot="1" x14ac:dyDescent="0.3">
      <c r="A31" s="8" t="s">
        <v>44</v>
      </c>
      <c r="B31" s="18">
        <v>24</v>
      </c>
      <c r="C31" s="22" t="s">
        <v>21</v>
      </c>
      <c r="D31" s="16">
        <v>1000</v>
      </c>
      <c r="E31" s="21">
        <v>18</v>
      </c>
      <c r="F31" s="21">
        <v>461</v>
      </c>
      <c r="G31" s="21">
        <v>494</v>
      </c>
      <c r="H31" s="21">
        <v>14460</v>
      </c>
      <c r="I31" s="21">
        <v>5439</v>
      </c>
      <c r="J31" s="21">
        <v>4892</v>
      </c>
      <c r="K31" s="21">
        <v>657</v>
      </c>
      <c r="L31" s="21">
        <f t="shared" si="0"/>
        <v>10988</v>
      </c>
      <c r="M31" s="23">
        <f t="shared" si="1"/>
        <v>75.988934993084371</v>
      </c>
      <c r="N31" s="21">
        <v>608</v>
      </c>
      <c r="O31" s="21">
        <v>8014</v>
      </c>
      <c r="P31" s="21">
        <v>1417</v>
      </c>
      <c r="Q31" s="21">
        <v>12421</v>
      </c>
      <c r="R31" s="21">
        <v>1211</v>
      </c>
      <c r="S31" s="21">
        <v>3210</v>
      </c>
    </row>
    <row r="32" spans="1:19" ht="21.95" customHeight="1" thickBot="1" x14ac:dyDescent="0.3">
      <c r="A32" s="9" t="s">
        <v>43</v>
      </c>
      <c r="B32" s="18">
        <v>25</v>
      </c>
      <c r="C32" s="22" t="s">
        <v>22</v>
      </c>
      <c r="D32" s="16">
        <v>1100</v>
      </c>
      <c r="E32" s="21">
        <v>19</v>
      </c>
      <c r="F32" s="21">
        <v>527</v>
      </c>
      <c r="G32" s="21">
        <v>471</v>
      </c>
      <c r="H32" s="21">
        <v>13164</v>
      </c>
      <c r="I32" s="21">
        <v>4103</v>
      </c>
      <c r="J32" s="21">
        <v>5161</v>
      </c>
      <c r="K32" s="21">
        <v>81</v>
      </c>
      <c r="L32" s="21">
        <f t="shared" si="0"/>
        <v>9345</v>
      </c>
      <c r="M32" s="23">
        <f t="shared" si="1"/>
        <v>70.989061075660899</v>
      </c>
      <c r="N32" s="21">
        <v>3792</v>
      </c>
      <c r="O32" s="21">
        <v>182</v>
      </c>
      <c r="P32" s="21">
        <v>7981</v>
      </c>
      <c r="Q32" s="21">
        <v>11811</v>
      </c>
      <c r="R32" s="21">
        <v>308</v>
      </c>
      <c r="S32" s="21">
        <v>901</v>
      </c>
    </row>
    <row r="33" spans="1:19" ht="21.95" customHeight="1" thickBot="1" x14ac:dyDescent="0.3">
      <c r="A33" s="8" t="s">
        <v>44</v>
      </c>
      <c r="B33" s="18">
        <v>26</v>
      </c>
      <c r="C33" s="22" t="s">
        <v>25</v>
      </c>
      <c r="D33" s="16">
        <v>950</v>
      </c>
      <c r="E33" s="21">
        <v>14</v>
      </c>
      <c r="F33" s="21">
        <v>443</v>
      </c>
      <c r="G33" s="21">
        <v>340</v>
      </c>
      <c r="H33" s="21">
        <v>9842</v>
      </c>
      <c r="I33" s="21">
        <v>3248</v>
      </c>
      <c r="J33" s="21">
        <v>3694</v>
      </c>
      <c r="K33" s="21">
        <v>145</v>
      </c>
      <c r="L33" s="21">
        <f t="shared" si="0"/>
        <v>7087</v>
      </c>
      <c r="M33" s="23">
        <f t="shared" si="1"/>
        <v>72.007722007722009</v>
      </c>
      <c r="N33" s="21">
        <v>46</v>
      </c>
      <c r="O33" s="21">
        <v>9579</v>
      </c>
      <c r="P33" s="21">
        <v>116</v>
      </c>
      <c r="Q33" s="21">
        <v>8622</v>
      </c>
      <c r="R33" s="21">
        <v>29</v>
      </c>
      <c r="S33" s="21">
        <v>72</v>
      </c>
    </row>
    <row r="34" spans="1:19" ht="21.95" customHeight="1" thickBot="1" x14ac:dyDescent="0.3">
      <c r="A34" s="8" t="s">
        <v>44</v>
      </c>
      <c r="B34" s="18">
        <v>27</v>
      </c>
      <c r="C34" s="22" t="s">
        <v>23</v>
      </c>
      <c r="D34" s="16">
        <v>1000</v>
      </c>
      <c r="E34" s="21">
        <v>18</v>
      </c>
      <c r="F34" s="21">
        <v>545</v>
      </c>
      <c r="G34" s="21">
        <v>407</v>
      </c>
      <c r="H34" s="21">
        <v>13717</v>
      </c>
      <c r="I34" s="21">
        <v>4233</v>
      </c>
      <c r="J34" s="21">
        <v>5543</v>
      </c>
      <c r="K34" s="21">
        <v>275</v>
      </c>
      <c r="L34" s="21">
        <f t="shared" si="0"/>
        <v>10051</v>
      </c>
      <c r="M34" s="23">
        <f t="shared" si="1"/>
        <v>73.274039513013051</v>
      </c>
      <c r="N34" s="21">
        <v>938</v>
      </c>
      <c r="O34" s="21">
        <v>4387</v>
      </c>
      <c r="P34" s="21">
        <v>1700</v>
      </c>
      <c r="Q34" s="21">
        <v>12693</v>
      </c>
      <c r="R34" s="21">
        <v>781</v>
      </c>
      <c r="S34" s="21">
        <v>5911</v>
      </c>
    </row>
    <row r="35" spans="1:19" ht="21.95" customHeight="1" thickBot="1" x14ac:dyDescent="0.3">
      <c r="A35" s="9" t="s">
        <v>44</v>
      </c>
      <c r="B35" s="18">
        <v>28</v>
      </c>
      <c r="C35" s="22" t="s">
        <v>24</v>
      </c>
      <c r="D35" s="16">
        <v>1000</v>
      </c>
      <c r="E35" s="21">
        <v>19</v>
      </c>
      <c r="F35" s="21">
        <v>588</v>
      </c>
      <c r="G35" s="21">
        <v>449</v>
      </c>
      <c r="H35" s="21">
        <v>13485</v>
      </c>
      <c r="I35" s="21">
        <v>4770</v>
      </c>
      <c r="J35" s="21">
        <v>5081</v>
      </c>
      <c r="K35" s="21">
        <v>650</v>
      </c>
      <c r="L35" s="21">
        <f t="shared" si="0"/>
        <v>10501</v>
      </c>
      <c r="M35" s="23">
        <f t="shared" si="1"/>
        <v>77.871709306637001</v>
      </c>
      <c r="N35" s="21">
        <v>540</v>
      </c>
      <c r="O35" s="21">
        <v>11726</v>
      </c>
      <c r="P35" s="21">
        <v>816</v>
      </c>
      <c r="Q35" s="21">
        <v>10991</v>
      </c>
      <c r="R35" s="21">
        <v>41</v>
      </c>
      <c r="S35" s="21">
        <v>362</v>
      </c>
    </row>
    <row r="36" spans="1:19" s="14" customFormat="1" ht="26.25" customHeight="1" thickBot="1" x14ac:dyDescent="0.25">
      <c r="A36" s="6"/>
      <c r="B36" s="32" t="s">
        <v>26</v>
      </c>
      <c r="C36" s="33"/>
      <c r="D36" s="24">
        <f>SUM(D8:D35)</f>
        <v>28000</v>
      </c>
      <c r="E36" s="18">
        <f>SUM(E8:E35)</f>
        <v>498</v>
      </c>
      <c r="F36" s="12">
        <f>SUBTOTAL(9,F8:F35)</f>
        <v>14083</v>
      </c>
      <c r="G36" s="12">
        <f>SUBTOTAL(9,G8:G35)</f>
        <v>11856</v>
      </c>
      <c r="H36" s="12">
        <f t="shared" ref="H36:L36" si="2">SUBTOTAL(9,H8:H35)</f>
        <v>351734</v>
      </c>
      <c r="I36" s="12">
        <f t="shared" si="2"/>
        <v>123591</v>
      </c>
      <c r="J36" s="12">
        <f t="shared" si="2"/>
        <v>132364</v>
      </c>
      <c r="K36" s="12">
        <f t="shared" si="2"/>
        <v>10098</v>
      </c>
      <c r="L36" s="12">
        <f t="shared" si="2"/>
        <v>266053</v>
      </c>
      <c r="M36" s="13">
        <f>SUM(L36/H36)*100</f>
        <v>75.640398710389107</v>
      </c>
      <c r="N36" s="12">
        <f t="shared" ref="N36:S36" si="3">SUBTOTAL(9,N8:N35)</f>
        <v>55786</v>
      </c>
      <c r="O36" s="12">
        <f t="shared" si="3"/>
        <v>103188</v>
      </c>
      <c r="P36" s="12">
        <f t="shared" si="3"/>
        <v>127287</v>
      </c>
      <c r="Q36" s="12">
        <f t="shared" si="3"/>
        <v>308024</v>
      </c>
      <c r="R36" s="12">
        <f t="shared" si="3"/>
        <v>16819</v>
      </c>
      <c r="S36" s="12">
        <f t="shared" si="3"/>
        <v>48654</v>
      </c>
    </row>
    <row r="37" spans="1:19" s="4" customFormat="1" ht="35.25" customHeight="1" x14ac:dyDescent="0.25">
      <c r="A37" s="3"/>
      <c r="B37" s="28" t="s">
        <v>27</v>
      </c>
      <c r="C37" s="28"/>
      <c r="D37" s="28"/>
      <c r="E37" s="17"/>
      <c r="F37" s="17">
        <f>(F36/D36*100)</f>
        <v>50.296428571428578</v>
      </c>
      <c r="G37" s="15"/>
      <c r="H37" s="16"/>
      <c r="I37" s="17">
        <f>(I36/H36*100)</f>
        <v>35.137632415404823</v>
      </c>
      <c r="J37" s="17">
        <f>(J36/H36*100)</f>
        <v>37.631846793315404</v>
      </c>
      <c r="K37" s="17">
        <f>(K36/H36*100)</f>
        <v>2.8709195016688747</v>
      </c>
      <c r="L37" s="17">
        <f>(L36/H36*100)</f>
        <v>75.640398710389107</v>
      </c>
      <c r="M37" s="18"/>
      <c r="N37" s="17">
        <f>(N36/H36*100)</f>
        <v>15.860280780362432</v>
      </c>
      <c r="O37" s="17">
        <f>(O36/H36*100)</f>
        <v>29.336942121034649</v>
      </c>
      <c r="P37" s="17">
        <f>(P36/H36*100)</f>
        <v>36.188426481375132</v>
      </c>
      <c r="Q37" s="17">
        <f>(Q36/H36*100)</f>
        <v>87.572995502282978</v>
      </c>
      <c r="R37" s="17">
        <f>(R36/H36*100)</f>
        <v>4.7817384728232133</v>
      </c>
      <c r="S37" s="17">
        <f>(S36/H36*100)</f>
        <v>13.83261214440458</v>
      </c>
    </row>
    <row r="38" spans="1:19" ht="15" customHeight="1" x14ac:dyDescent="0.25">
      <c r="B38" s="26" t="s">
        <v>60</v>
      </c>
      <c r="D38" s="27" t="s">
        <v>57</v>
      </c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</sheetData>
  <autoFilter ref="A7:S37" xr:uid="{00000000-0009-0000-0000-000000000000}"/>
  <mergeCells count="18">
    <mergeCell ref="B1:S1"/>
    <mergeCell ref="B2:S2"/>
    <mergeCell ref="F5:F6"/>
    <mergeCell ref="H5:H6"/>
    <mergeCell ref="D4:F4"/>
    <mergeCell ref="G4:H4"/>
    <mergeCell ref="I4:L5"/>
    <mergeCell ref="M4:M6"/>
    <mergeCell ref="N4:S5"/>
    <mergeCell ref="D38:S38"/>
    <mergeCell ref="B37:D37"/>
    <mergeCell ref="A5:A6"/>
    <mergeCell ref="E5:E6"/>
    <mergeCell ref="G5:G6"/>
    <mergeCell ref="D5:D6"/>
    <mergeCell ref="B36:C36"/>
    <mergeCell ref="C4:C6"/>
    <mergeCell ref="B4:B6"/>
  </mergeCells>
  <printOptions horizontalCentered="1" verticalCentered="1"/>
  <pageMargins left="0.39370078740157483" right="0.39370078740157483" top="0.86614173228346458" bottom="0.51181102362204722" header="0" footer="0"/>
  <pageSetup paperSize="9" scale="56" orientation="landscape" r:id="rId1"/>
  <headerFooter alignWithMargins="0"/>
  <ignoredErrors>
    <ignoredError sqref="L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Annx.</vt:lpstr>
      <vt:lpstr>Annx.!Print_Area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VIJAY SHANTILAL PATEL</cp:lastModifiedBy>
  <cp:lastPrinted>2025-11-27T15:30:46Z</cp:lastPrinted>
  <dcterms:created xsi:type="dcterms:W3CDTF">2014-10-13T08:37:09Z</dcterms:created>
  <dcterms:modified xsi:type="dcterms:W3CDTF">2025-11-27T15:31:07Z</dcterms:modified>
</cp:coreProperties>
</file>